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166512dff46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50bc226382c14dad"/>
    <x:sheet xmlns:r="http://schemas.openxmlformats.org/officeDocument/2006/relationships" name="Monthly plan" sheetId="2" r:id="R1097bdf96c8945d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;($#,##0);&quot;–&quot;"/>
    <x:numFmt numFmtId="201" formatCode="mmm-yy"/>
    <x:numFmt numFmtId="202" formatCode="0.00;(0.00);0.00"/>
  </x:numFmts>
  <x:fonts count="7">
    <x:font>
      <x:sz val="11"/>
      <x:name val="Carlito"/>
    </x:font>
    <x:font>
      <x:sz val="11"/>
      <x:color rgb="FF182B25"/>
      <x:name val="Arial"/>
    </x:font>
    <x:font>
      <x:b/>
      <x:sz val="17"/>
      <x:color rgb="FF182B25"/>
      <x:name val="Arial"/>
    </x:font>
    <x:font>
      <x:sz val="10"/>
      <x:color rgb="FF52665C"/>
      <x:name val="Arial"/>
    </x:font>
    <x:font>
      <x:b/>
      <x:sz val="11"/>
      <x:color rgb="FFFFFFFF"/>
      <x:name val="Arial"/>
    </x:font>
    <x:font>
      <x:b/>
      <x:sz val="11"/>
      <x:color rgb="FF182B25"/>
      <x:name val="Arial"/>
    </x:font>
    <x:font>
      <x:sz val="11"/>
      <x:color rgb="FF0000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3D34"/>
      </x:patternFill>
    </x:fill>
    <x:fill>
      <x:patternFill patternType="solid">
        <x:fgColor rgb="FFFFF2CC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9C9BF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200" fontId="1" fillId="0" borderId="0" xfId="0" applyNumberFormat="1" applyFont="1" applyFill="1" applyBorder="1"/>
    <x:xf numFmtId="0" fontId="5" fillId="0" borderId="0" xfId="0" applyNumberFormat="1" applyFont="1" applyFill="1" applyBorder="1"/>
    <x:xf numFmtId="200" fontId="5" fillId="0" borderId="0" xfId="0" applyNumberFormat="1" applyFont="1" applyFill="1" applyBorder="1"/>
    <x:xf numFmtId="201" fontId="1" fillId="0" borderId="0" xfId="0" applyNumberFormat="1" applyFont="1" applyFill="1" applyBorder="1"/>
    <x:xf numFmtId="201" fontId="1" fillId="2" borderId="0" xfId="0" applyNumberFormat="1" applyFont="1" applyFill="1" applyBorder="1"/>
    <x:xf numFmtId="201" fontId="4" fillId="2" borderId="0" xfId="0" applyNumberFormat="1" applyFont="1" applyFill="1" applyBorder="1"/>
    <x:xf numFmtId="0" fontId="1" fillId="3" borderId="0" xfId="0" applyNumberFormat="1" applyFont="1" applyFill="1" applyBorder="1"/>
    <x:xf numFmtId="0" fontId="6" fillId="3" borderId="0" xfId="0" applyNumberFormat="1" applyFont="1" applyFill="1" applyBorder="1"/>
    <x:xf numFmtId="200" fontId="6" fillId="3" borderId="0" xfId="0" applyNumberFormat="1" applyFont="1" applyFill="1" applyBorder="1"/>
    <x:xf numFmtId="202" fontId="1" fillId="0" borderId="0" xfId="0" applyNumberFormat="1" applyFont="1" applyFill="1" applyBorder="1"/>
    <x:xf numFmtId="0" fontId="5" fillId="0" borderId="1" xfId="0" applyNumberFormat="1" applyFont="1" applyFill="1" applyBorder="1"/>
    <x:xf numFmtId="200" fontId="5" fillId="0" borderId="1" xfId="0" applyNumberFormat="1" applyFont="1" applyFill="1" applyBorder="1"/>
    <x:xf numFmtId="200" fontId="1" fillId="2" borderId="0" xfId="0" applyNumberFormat="1" applyFont="1" applyFill="1" applyBorder="1"/>
    <x:xf numFmtId="200" fontId="4" fillId="2" borderId="0" xfId="0" applyNumberFormat="1" applyFont="1" applyFill="1" applyBorder="1"/>
  </x:cellXfs>
  <x:cellStyles count="1">
    <x:cellStyle name="Normal" xfId="0"/>
  </x:cellStyles>
  <x:dxfs count="3">
    <x:dxf>
      <x:font>
        <x:b/>
        <x:color rgb="FF9C0006"/>
      </x:font>
      <x:fill>
        <x:patternFill patternType="solid">
          <x:bgColor rgb="FFFDE2E2"/>
        </x:patternFill>
      </x:fill>
    </x:dxf>
    <x:dxf>
      <x:font>
        <x:b/>
        <x:color rgb="FF9C0006"/>
      </x:font>
      <x:fill>
        <x:patternFill patternType="solid">
          <x:bgColor rgb="FFFDE2E2"/>
        </x:patternFill>
      </x:fill>
    </x:dxf>
    <x:dxf>
      <x:font>
        <x:b/>
        <x:color rgb="FF9C0006"/>
      </x:font>
      <x:fill>
        <x:patternFill patternType="solid">
          <x:bgColor rgb="FFFD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9b986b6e484a59" /><Relationship Type="http://schemas.openxmlformats.org/officeDocument/2006/relationships/theme" Target="/xl/theme/theme1.xml" Id="R87f1468eee5e4733" /><Relationship Type="http://schemas.openxmlformats.org/officeDocument/2006/relationships/sharedStrings" Target="/xl/sharedStrings.xml" Id="Re0072eaba2384054" /><Relationship Type="http://schemas.openxmlformats.org/officeDocument/2006/relationships/worksheet" Target="/xl/worksheets/sheet1.xml" Id="R50bc226382c14dad" /><Relationship Type="http://schemas.openxmlformats.org/officeDocument/2006/relationships/worksheet" Target="/xl/worksheets/sheet2.xml" Id="R1097bdf96c8945d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D34"/>
  </x:sheetPr>
  <x:sheetViews>
    <x:sheetView showGridLines="0" workbookViewId="0"/>
  </x:sheetViews>
  <x:sheetFormatPr defaultRowHeight="15"/>
  <x:cols>
    <x:col min="1" max="1" width="3" hidden="0" customWidth="1"/>
    <x:col min="2" max="2" width="3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3" customHeight="1">
      <x:c r="A2" s="1"/>
      <x:c r="B2" s="2" t="str">
        <x:v>Personal cash flow model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 ht="23" customHeight="1">
      <x:c r="A3" s="1"/>
      <x:c r="B3" s="4" t="str">
        <x:v>Jackson Doyle Smith | Fictional Alex Morgan | Jan–Dec 2027 forecast, USD. Educational work sample.</x:v>
      </x:c>
      <x:c r="C3" s="4"/>
      <x:c r="D3" s="4"/>
      <x:c r="E3" s="4"/>
      <x:c r="F3" s="4"/>
      <x:c r="G3" s="4"/>
      <x:c r="H3" s="4"/>
      <x:c r="I3" s="1"/>
      <x:c r="J3" s="1"/>
      <x:c r="K3" s="1"/>
      <x:c r="L3" s="1"/>
      <x:c r="M3" s="1"/>
      <x:c r="N3" s="1"/>
    </x:row>
    <x:row r="4" ht="23" customHeight="1">
      <x:c r="A4" s="1"/>
      <x:c r="B4" s="4"/>
      <x:c r="C4" s="4"/>
      <x:c r="D4" s="4"/>
      <x:c r="E4" s="4"/>
      <x:c r="F4" s="4"/>
      <x:c r="G4" s="4"/>
      <x:c r="H4" s="4"/>
      <x:c r="I4" s="1"/>
      <x:c r="J4" s="1"/>
      <x:c r="K4" s="1"/>
      <x:c r="L4" s="1"/>
      <x:c r="M4" s="1"/>
      <x:c r="N4" s="1"/>
    </x:row>
    <x:row r="5" ht="23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23" customHeight="1">
      <x:c r="A6" s="1"/>
      <x:c r="B6" s="6" t="str">
        <x:v>Annual cash flow</x:v>
      </x:c>
      <x:c r="C6" s="6" t="str">
        <x:v>Amount</x:v>
      </x:c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 ht="23" customHeight="1">
      <x:c r="A7" s="1"/>
      <x:c r="B7" s="1" t="str">
        <x:v>Take-home income</x:v>
      </x:c>
      <x:c r="C7" s="7" t="n">
        <x:f>SUM('Monthly plan'!C10:N10)</x:f>
        <x:v>48000</x:v>
      </x:c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</x:row>
    <x:row r="8" ht="23" customHeight="1">
      <x:c r="A8" s="1"/>
      <x:c r="B8" s="1" t="str">
        <x:v>Recurring cash expenses</x:v>
      </x:c>
      <x:c r="C8" s="7" t="n">
        <x:f>SUM('Monthly plan'!C21:N21)</x:f>
        <x:v>39600</x:v>
      </x:c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</x:row>
    <x:row r="9" ht="23" customHeight="1">
      <x:c r="A9" s="1"/>
      <x:c r="B9" s="1" t="str">
        <x:v>One-time cash expenses</x:v>
      </x:c>
      <x:c r="C9" s="7" t="n">
        <x:f>SUM('Monthly plan'!C22:N22)</x:f>
        <x:v>2000</x:v>
      </x:c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</x:row>
    <x:row r="10" ht="23" customHeight="1">
      <x:c r="A10" s="1"/>
      <x:c r="B10" s="8" t="str">
        <x:v>Net external cash flow</x:v>
      </x:c>
      <x:c r="C10" s="9" t="n">
        <x:f>SUM('Monthly plan'!C24:N24)</x:f>
        <x:v>6400</x:v>
      </x:c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</x:row>
    <x:row r="11" ht="23" customHeight="1">
      <x:c r="A11" s="1"/>
      <x:c r="B11" s="1" t="str">
        <x:v>Opening combined cash</x:v>
      </x:c>
      <x:c r="C11" s="7" t="n">
        <x:f>SUM('Monthly plan'!C7:C8)</x:f>
        <x:v>3200</x:v>
      </x:c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</x:row>
    <x:row r="12" ht="23" customHeight="1">
      <x:c r="A12" s="1"/>
      <x:c r="B12" s="8" t="str">
        <x:v>Ending combined cash</x:v>
      </x:c>
      <x:c r="C12" s="9" t="n">
        <x:f>'Monthly plan'!N32</x:f>
        <x:v>9600</x:v>
      </x:c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</x:row>
    <x:row r="13" ht="23" customHeight="1">
      <x:c r="A13" s="1"/>
      <x:c r="B13" s="1" t="str">
        <x:v>Lowest month-end checking</x:v>
      </x:c>
      <x:c r="C13" s="7" t="n">
        <x:f>MIN('Monthly plan'!C27:N27)</x:f>
        <x:v>2300</x:v>
      </x:c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</x:row>
    <x:row r="14" ht="23" customHeight="1">
      <x:c r="A14" s="1"/>
      <x:c r="B14" s="1" t="str">
        <x:v>Transfers into savings</x:v>
      </x:c>
      <x:c r="C14" s="7" t="n">
        <x:f>SUM('Monthly plan'!C25:N25)</x:f>
        <x:v>4800</x:v>
      </x:c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</x:row>
    <x:row r="15" ht="23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</x:row>
    <x:row r="16" ht="23" customHeight="1">
      <x:c r="A16" s="1"/>
      <x:c r="B16" s="4" t="str">
        <x:v>How to use: edit the blue numbers on pale yellow cells in Monthly plan. Change monthly income, costs, transfers, or opening balances. Summary and monthly balances recalculate from those inputs.</x:v>
      </x:c>
      <x:c r="C16" s="4"/>
      <x:c r="D16" s="4"/>
      <x:c r="E16" s="4"/>
      <x:c r="F16" s="4"/>
      <x:c r="G16" s="4"/>
      <x:c r="H16" s="4"/>
      <x:c r="I16" s="1"/>
      <x:c r="J16" s="1"/>
      <x:c r="K16" s="1"/>
      <x:c r="L16" s="1"/>
      <x:c r="M16" s="1"/>
      <x:c r="N16" s="1"/>
    </x:row>
    <x:row r="17" ht="23" customHeight="1">
      <x:c r="A17" s="1"/>
      <x:c r="B17" s="4"/>
      <x:c r="C17" s="4"/>
      <x:c r="D17" s="4"/>
      <x:c r="E17" s="4"/>
      <x:c r="F17" s="4"/>
      <x:c r="G17" s="4"/>
      <x:c r="H17" s="4"/>
      <x:c r="I17" s="1"/>
      <x:c r="J17" s="1"/>
      <x:c r="K17" s="1"/>
      <x:c r="L17" s="1"/>
      <x:c r="M17" s="1"/>
      <x:c r="N17" s="1"/>
    </x:row>
    <x:row r="18" ht="23" customHeight="1">
      <x:c r="A18" s="1"/>
      <x:c r="B18" s="4"/>
      <x:c r="C18" s="4"/>
      <x:c r="D18" s="4"/>
      <x:c r="E18" s="4"/>
      <x:c r="F18" s="4"/>
      <x:c r="G18" s="4"/>
      <x:c r="H18" s="4"/>
      <x:c r="I18" s="1"/>
      <x:c r="J18" s="1"/>
      <x:c r="K18" s="1"/>
      <x:c r="L18" s="1"/>
      <x:c r="M18" s="1"/>
      <x:c r="N18" s="1"/>
    </x:row>
    <x:row r="19" ht="23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</x:row>
    <x:row r="20" ht="23" customHeight="1">
      <x:c r="A20" s="1"/>
      <x:c r="B20" s="4" t="str">
        <x:v>Interpretation: savings transfers move cash between accounts, so they are excluded from external spending. Negative checking means a funding shortfall, not an automatic overdraft or borrowing assumption.</x:v>
      </x:c>
      <x:c r="C20" s="4"/>
      <x:c r="D20" s="4"/>
      <x:c r="E20" s="4"/>
      <x:c r="F20" s="4"/>
      <x:c r="G20" s="4"/>
      <x:c r="H20" s="4"/>
      <x:c r="I20" s="1"/>
      <x:c r="J20" s="1"/>
      <x:c r="K20" s="1"/>
      <x:c r="L20" s="1"/>
      <x:c r="M20" s="1"/>
      <x:c r="N20" s="1"/>
    </x:row>
    <x:row r="21" ht="23" customHeight="1">
      <x:c r="A21" s="1"/>
      <x:c r="B21" s="4"/>
      <x:c r="C21" s="4"/>
      <x:c r="D21" s="4"/>
      <x:c r="E21" s="4"/>
      <x:c r="F21" s="4"/>
      <x:c r="G21" s="4"/>
      <x:c r="H21" s="4"/>
      <x:c r="I21" s="1"/>
      <x:c r="J21" s="1"/>
      <x:c r="K21" s="1"/>
      <x:c r="L21" s="1"/>
      <x:c r="M21" s="1"/>
      <x:c r="N21" s="1"/>
    </x:row>
    <x:row r="22" ht="23" customHeight="1">
      <x:c r="A22" s="1"/>
      <x:c r="B22" s="4"/>
      <x:c r="C22" s="4"/>
      <x:c r="D22" s="4"/>
      <x:c r="E22" s="4"/>
      <x:c r="F22" s="4"/>
      <x:c r="G22" s="4"/>
      <x:c r="H22" s="4"/>
      <x:c r="I22" s="1"/>
      <x:c r="J22" s="1"/>
      <x:c r="K22" s="1"/>
      <x:c r="L22" s="1"/>
      <x:c r="M22" s="1"/>
      <x:c r="N22" s="1"/>
    </x:row>
    <x:row r="23" ht="23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</x:row>
    <x:row r="24" ht="23" customHeight="1">
      <x:c r="A24" s="1"/>
      <x:c r="B24" s="4" t="str">
        <x:v>Scope: take-home income is after payroll deductions. Debt payments are entered cash payments; debt balances and interest are not modeled. No investment returns, bank connections, or tax forecast. All inputs are invented.</x:v>
      </x:c>
      <x:c r="C24" s="4"/>
      <x:c r="D24" s="4"/>
      <x:c r="E24" s="4"/>
      <x:c r="F24" s="4"/>
      <x:c r="G24" s="4"/>
      <x:c r="H24" s="4"/>
      <x:c r="I24" s="1"/>
      <x:c r="J24" s="1"/>
      <x:c r="K24" s="1"/>
      <x:c r="L24" s="1"/>
      <x:c r="M24" s="1"/>
      <x:c r="N24" s="1"/>
    </x:row>
    <x:row r="25" ht="23" customHeight="1">
      <x:c r="A25" s="1"/>
      <x:c r="B25" s="4"/>
      <x:c r="C25" s="4"/>
      <x:c r="D25" s="4"/>
      <x:c r="E25" s="4"/>
      <x:c r="F25" s="4"/>
      <x:c r="G25" s="4"/>
      <x:c r="H25" s="4"/>
      <x:c r="I25" s="1"/>
      <x:c r="J25" s="1"/>
      <x:c r="K25" s="1"/>
      <x:c r="L25" s="1"/>
      <x:c r="M25" s="1"/>
      <x:c r="N25" s="1"/>
    </x:row>
    <x:row r="26" ht="23" customHeight="1">
      <x:c r="A26" s="1"/>
      <x:c r="B26" s="4"/>
      <x:c r="C26" s="4"/>
      <x:c r="D26" s="4"/>
      <x:c r="E26" s="4"/>
      <x:c r="F26" s="4"/>
      <x:c r="G26" s="4"/>
      <x:c r="H26" s="4"/>
      <x:c r="I26" s="1"/>
      <x:c r="J26" s="1"/>
      <x:c r="K26" s="1"/>
      <x:c r="L26" s="1"/>
      <x:c r="M26" s="1"/>
      <x:c r="N26" s="1"/>
    </x:row>
    <x:row r="27" ht="23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</x:row>
    <x:row r="28" ht="23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</x:row>
    <x:row r="29" ht="23" customHeight="1">
      <x:c r="A29" s="1"/>
      <x:c r="B29" s="6" t="str">
        <x:v>Month</x:v>
      </x:c>
      <x:c r="C29" s="6" t="str">
        <x:v>Checking</x:v>
      </x:c>
      <x:c r="D29" s="6" t="str">
        <x:v>Savings</x:v>
      </x:c>
      <x:c r="E29" s="6" t="str">
        <x:v>Combined</x:v>
      </x:c>
      <x:c r="F29" s="1"/>
      <x:c r="G29" s="1"/>
      <x:c r="H29" s="1"/>
      <x:c r="I29" s="1"/>
      <x:c r="J29" s="1"/>
      <x:c r="K29" s="1"/>
      <x:c r="L29" s="1"/>
      <x:c r="M29" s="1"/>
      <x:c r="N29" s="1"/>
    </x:row>
    <x:row r="30" ht="23" customHeight="1">
      <x:c r="A30" s="1"/>
      <x:c r="B30" s="10" t="d">
        <x:v>2027-01-01T00:00:00.000Z</x:v>
      </x:c>
      <x:c r="C30" s="7" t="n">
        <x:f>'Monthly plan'!C27</x:f>
        <x:v>2300</x:v>
      </x:c>
      <x:c r="D30" s="7" t="n">
        <x:f>'Monthly plan'!C31</x:f>
        <x:v>1600</x:v>
      </x:c>
      <x:c r="E30" s="7" t="n">
        <x:f>'Monthly plan'!C32</x:f>
        <x:v>3900</x:v>
      </x:c>
      <x:c r="F30" s="1"/>
      <x:c r="G30" s="1"/>
      <x:c r="H30" s="1"/>
      <x:c r="I30" s="1"/>
      <x:c r="J30" s="1"/>
      <x:c r="K30" s="1"/>
      <x:c r="L30" s="1"/>
      <x:c r="M30" s="1"/>
      <x:c r="N30" s="1"/>
    </x:row>
    <x:row r="31" ht="23" customHeight="1">
      <x:c r="A31" s="1"/>
      <x:c r="B31" s="10" t="d">
        <x:v>2027-02-01T00:00:00.000Z</x:v>
      </x:c>
      <x:c r="C31" s="7" t="n">
        <x:f>'Monthly plan'!D27</x:f>
        <x:v>2600</x:v>
      </x:c>
      <x:c r="D31" s="7" t="n">
        <x:f>'Monthly plan'!D31</x:f>
        <x:v>2000</x:v>
      </x:c>
      <x:c r="E31" s="7" t="n">
        <x:f>'Monthly plan'!D32</x:f>
        <x:v>4600</x:v>
      </x:c>
      <x:c r="F31" s="1"/>
      <x:c r="G31" s="1"/>
      <x:c r="H31" s="1"/>
      <x:c r="I31" s="1"/>
      <x:c r="J31" s="1"/>
      <x:c r="K31" s="1"/>
      <x:c r="L31" s="1"/>
      <x:c r="M31" s="1"/>
      <x:c r="N31" s="1"/>
    </x:row>
    <x:row r="32" ht="23" customHeight="1">
      <x:c r="A32" s="1"/>
      <x:c r="B32" s="10" t="d">
        <x:v>2027-03-01T00:00:00.000Z</x:v>
      </x:c>
      <x:c r="C32" s="7" t="n">
        <x:f>'Monthly plan'!E27</x:f>
        <x:v>2900</x:v>
      </x:c>
      <x:c r="D32" s="7" t="n">
        <x:f>'Monthly plan'!E31</x:f>
        <x:v>2400</x:v>
      </x:c>
      <x:c r="E32" s="7" t="n">
        <x:f>'Monthly plan'!E32</x:f>
        <x:v>5300</x:v>
      </x:c>
      <x:c r="F32" s="1"/>
      <x:c r="G32" s="1"/>
      <x:c r="H32" s="1"/>
      <x:c r="I32" s="1"/>
      <x:c r="J32" s="1"/>
      <x:c r="K32" s="1"/>
      <x:c r="L32" s="1"/>
      <x:c r="M32" s="1"/>
      <x:c r="N32" s="1"/>
    </x:row>
    <x:row r="33" ht="23" customHeight="1">
      <x:c r="A33" s="1"/>
      <x:c r="B33" s="10" t="d">
        <x:v>2027-04-01T00:00:00.000Z</x:v>
      </x:c>
      <x:c r="C33" s="7" t="n">
        <x:f>'Monthly plan'!F27</x:f>
        <x:v>3200</x:v>
      </x:c>
      <x:c r="D33" s="7" t="n">
        <x:f>'Monthly plan'!F31</x:f>
        <x:v>2800</x:v>
      </x:c>
      <x:c r="E33" s="7" t="n">
        <x:f>'Monthly plan'!F32</x:f>
        <x:v>6000</x:v>
      </x:c>
      <x:c r="F33" s="1"/>
      <x:c r="G33" s="1"/>
      <x:c r="H33" s="1"/>
      <x:c r="I33" s="1"/>
      <x:c r="J33" s="1"/>
      <x:c r="K33" s="1"/>
      <x:c r="L33" s="1"/>
      <x:c r="M33" s="1"/>
      <x:c r="N33" s="1"/>
    </x:row>
    <x:row r="34" ht="23" customHeight="1">
      <x:c r="A34" s="1"/>
      <x:c r="B34" s="10" t="d">
        <x:v>2027-05-01T00:00:00.000Z</x:v>
      </x:c>
      <x:c r="C34" s="7" t="n">
        <x:f>'Monthly plan'!G27</x:f>
        <x:v>3500</x:v>
      </x:c>
      <x:c r="D34" s="7" t="n">
        <x:f>'Monthly plan'!G31</x:f>
        <x:v>3200</x:v>
      </x:c>
      <x:c r="E34" s="7" t="n">
        <x:f>'Monthly plan'!G32</x:f>
        <x:v>6700</x:v>
      </x:c>
      <x:c r="F34" s="1"/>
      <x:c r="G34" s="1"/>
      <x:c r="H34" s="1"/>
      <x:c r="I34" s="1"/>
      <x:c r="J34" s="1"/>
      <x:c r="K34" s="1"/>
      <x:c r="L34" s="1"/>
      <x:c r="M34" s="1"/>
      <x:c r="N34" s="1"/>
    </x:row>
    <x:row r="35" ht="23" customHeight="1">
      <x:c r="A35" s="1"/>
      <x:c r="B35" s="10" t="d">
        <x:v>2027-06-01T00:00:00.000Z</x:v>
      </x:c>
      <x:c r="C35" s="7" t="n">
        <x:f>'Monthly plan'!H27</x:f>
        <x:v>3800</x:v>
      </x:c>
      <x:c r="D35" s="7" t="n">
        <x:f>'Monthly plan'!H31</x:f>
        <x:v>3600</x:v>
      </x:c>
      <x:c r="E35" s="7" t="n">
        <x:f>'Monthly plan'!H32</x:f>
        <x:v>7400</x:v>
      </x:c>
      <x:c r="F35" s="1"/>
      <x:c r="G35" s="1"/>
      <x:c r="H35" s="1"/>
      <x:c r="I35" s="1"/>
      <x:c r="J35" s="1"/>
      <x:c r="K35" s="1"/>
      <x:c r="L35" s="1"/>
      <x:c r="M35" s="1"/>
      <x:c r="N35" s="1"/>
    </x:row>
    <x:row r="36" ht="23" customHeight="1">
      <x:c r="A36" s="1"/>
      <x:c r="B36" s="10" t="d">
        <x:v>2027-07-01T00:00:00.000Z</x:v>
      </x:c>
      <x:c r="C36" s="7" t="n">
        <x:f>'Monthly plan'!I27</x:f>
        <x:v>4100</x:v>
      </x:c>
      <x:c r="D36" s="7" t="n">
        <x:f>'Monthly plan'!I31</x:f>
        <x:v>4000</x:v>
      </x:c>
      <x:c r="E36" s="7" t="n">
        <x:f>'Monthly plan'!I32</x:f>
        <x:v>8100</x:v>
      </x:c>
      <x:c r="F36" s="1"/>
      <x:c r="G36" s="1"/>
      <x:c r="H36" s="1"/>
      <x:c r="I36" s="1"/>
      <x:c r="J36" s="1"/>
      <x:c r="K36" s="1"/>
      <x:c r="L36" s="1"/>
      <x:c r="M36" s="1"/>
      <x:c r="N36" s="1"/>
    </x:row>
    <x:row r="37" ht="23" customHeight="1">
      <x:c r="A37" s="1"/>
      <x:c r="B37" s="10" t="d">
        <x:v>2027-08-01T00:00:00.000Z</x:v>
      </x:c>
      <x:c r="C37" s="7" t="n">
        <x:f>'Monthly plan'!J27</x:f>
        <x:v>2400</x:v>
      </x:c>
      <x:c r="D37" s="7" t="n">
        <x:f>'Monthly plan'!J31</x:f>
        <x:v>4400</x:v>
      </x:c>
      <x:c r="E37" s="7" t="n">
        <x:f>'Monthly plan'!J32</x:f>
        <x:v>6800</x:v>
      </x:c>
      <x:c r="F37" s="1"/>
      <x:c r="G37" s="1"/>
      <x:c r="H37" s="1"/>
      <x:c r="I37" s="1"/>
      <x:c r="J37" s="1"/>
      <x:c r="K37" s="1"/>
      <x:c r="L37" s="1"/>
      <x:c r="M37" s="1"/>
      <x:c r="N37" s="1"/>
    </x:row>
    <x:row r="38" ht="23" customHeight="1">
      <x:c r="A38" s="1"/>
      <x:c r="B38" s="10" t="d">
        <x:v>2027-09-01T00:00:00.000Z</x:v>
      </x:c>
      <x:c r="C38" s="7" t="n">
        <x:f>'Monthly plan'!K27</x:f>
        <x:v>2700</x:v>
      </x:c>
      <x:c r="D38" s="7" t="n">
        <x:f>'Monthly plan'!K31</x:f>
        <x:v>4800</x:v>
      </x:c>
      <x:c r="E38" s="7" t="n">
        <x:f>'Monthly plan'!K32</x:f>
        <x:v>7500</x:v>
      </x:c>
      <x:c r="F38" s="1"/>
      <x:c r="G38" s="1"/>
      <x:c r="H38" s="1"/>
      <x:c r="I38" s="1"/>
      <x:c r="J38" s="1"/>
      <x:c r="K38" s="1"/>
      <x:c r="L38" s="1"/>
      <x:c r="M38" s="1"/>
      <x:c r="N38" s="1"/>
    </x:row>
    <x:row r="39" ht="23" customHeight="1">
      <x:c r="A39" s="1"/>
      <x:c r="B39" s="10" t="d">
        <x:v>2027-10-01T00:00:00.000Z</x:v>
      </x:c>
      <x:c r="C39" s="7" t="n">
        <x:f>'Monthly plan'!L27</x:f>
        <x:v>3000</x:v>
      </x:c>
      <x:c r="D39" s="7" t="n">
        <x:f>'Monthly plan'!L31</x:f>
        <x:v>5200</x:v>
      </x:c>
      <x:c r="E39" s="7" t="n">
        <x:f>'Monthly plan'!L32</x:f>
        <x:v>8200</x:v>
      </x:c>
      <x:c r="F39" s="1"/>
      <x:c r="G39" s="1"/>
      <x:c r="H39" s="1"/>
      <x:c r="I39" s="1"/>
      <x:c r="J39" s="1"/>
      <x:c r="K39" s="1"/>
      <x:c r="L39" s="1"/>
      <x:c r="M39" s="1"/>
      <x:c r="N39" s="1"/>
    </x:row>
    <x:row r="40" ht="23" customHeight="1">
      <x:c r="A40" s="1"/>
      <x:c r="B40" s="10" t="d">
        <x:v>2027-11-01T00:00:00.000Z</x:v>
      </x:c>
      <x:c r="C40" s="7" t="n">
        <x:f>'Monthly plan'!M27</x:f>
        <x:v>3300</x:v>
      </x:c>
      <x:c r="D40" s="7" t="n">
        <x:f>'Monthly plan'!M31</x:f>
        <x:v>5600</x:v>
      </x:c>
      <x:c r="E40" s="7" t="n">
        <x:f>'Monthly plan'!M32</x:f>
        <x:v>8900</x:v>
      </x:c>
      <x:c r="F40" s="1"/>
      <x:c r="G40" s="1"/>
      <x:c r="H40" s="1"/>
      <x:c r="I40" s="1"/>
      <x:c r="J40" s="1"/>
      <x:c r="K40" s="1"/>
      <x:c r="L40" s="1"/>
      <x:c r="M40" s="1"/>
      <x:c r="N40" s="1"/>
    </x:row>
    <x:row r="41" ht="23" customHeight="1">
      <x:c r="A41" s="1"/>
      <x:c r="B41" s="10" t="d">
        <x:v>2027-12-01T00:00:00.000Z</x:v>
      </x:c>
      <x:c r="C41" s="7" t="n">
        <x:f>'Monthly plan'!N27</x:f>
        <x:v>3600</x:v>
      </x:c>
      <x:c r="D41" s="7" t="n">
        <x:f>'Monthly plan'!N31</x:f>
        <x:v>6000</x:v>
      </x:c>
      <x:c r="E41" s="7" t="n">
        <x:f>'Monthly plan'!N32</x:f>
        <x:v>9600</x:v>
      </x:c>
      <x:c r="F41" s="1"/>
      <x:c r="G41" s="1"/>
      <x:c r="H41" s="1"/>
      <x:c r="I41" s="1"/>
      <x:c r="J41" s="1"/>
      <x:c r="K41" s="1"/>
      <x:c r="L41" s="1"/>
      <x:c r="M41" s="1"/>
      <x:c r="N41" s="1"/>
    </x:row>
    <x:row r="42" ht="23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</x:row>
    <x:row r="43" ht="23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</x:row>
    <x:row r="44" ht="23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</x:row>
    <x:row r="45" ht="23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</x:row>
    <x:row r="46" ht="23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</x:row>
    <x:row r="47" ht="23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</x:row>
    <x:row r="48" ht="23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</x:row>
    <x:row r="49" ht="23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</x:row>
    <x:row r="50" ht="23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</x:row>
    <x:row r="51" ht="23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</x:row>
    <x:row r="52" ht="23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</x:row>
    <x:row r="53" ht="23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</x:row>
    <x:row r="54" ht="23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</x:row>
    <x:row r="55" ht="23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</x:row>
  </x:sheetData>
  <x:mergeCells>
    <x:mergeCell ref="B3:H4"/>
    <x:mergeCell ref="B16:H18"/>
    <x:mergeCell ref="B20:H22"/>
    <x:mergeCell ref="B24:H2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53D34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3" hidden="0" customWidth="1"/>
    <x:col min="2" max="2" width="3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3" customHeight="1">
      <x:c r="A2" s="1"/>
      <x:c r="B2" s="2" t="str">
        <x:v>Monthly cash flow forecast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 ht="23" customHeight="1">
      <x:c r="A3" s="1"/>
      <x:c r="B3" s="4" t="str">
        <x:v>Fictional data. Positive inputs are cash inflows, payments, and transfers. Edit pale yellow cells with blue text. Formula cells are black.</x:v>
      </x:c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23" customHeight="1">
      <x:c r="A4" s="1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</x:row>
    <x:row r="5" ht="23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23" customHeight="1">
      <x:c r="A6" s="1"/>
      <x:c r="B6" s="6" t="str">
        <x:v>Period</x:v>
      </x:c>
      <x:c r="C6" s="12" t="d">
        <x:v>2027-01-01T00:00:00.000Z</x:v>
      </x:c>
      <x:c r="D6" s="12" t="d">
        <x:v>2027-02-01T00:00:00.000Z</x:v>
      </x:c>
      <x:c r="E6" s="12" t="d">
        <x:v>2027-03-01T00:00:00.000Z</x:v>
      </x:c>
      <x:c r="F6" s="12" t="d">
        <x:v>2027-04-01T00:00:00.000Z</x:v>
      </x:c>
      <x:c r="G6" s="12" t="d">
        <x:v>2027-05-01T00:00:00.000Z</x:v>
      </x:c>
      <x:c r="H6" s="12" t="d">
        <x:v>2027-06-01T00:00:00.000Z</x:v>
      </x:c>
      <x:c r="I6" s="12" t="d">
        <x:v>2027-07-01T00:00:00.000Z</x:v>
      </x:c>
      <x:c r="J6" s="12" t="d">
        <x:v>2027-08-01T00:00:00.000Z</x:v>
      </x:c>
      <x:c r="K6" s="12" t="d">
        <x:v>2027-09-01T00:00:00.000Z</x:v>
      </x:c>
      <x:c r="L6" s="12" t="d">
        <x:v>2027-10-01T00:00:00.000Z</x:v>
      </x:c>
      <x:c r="M6" s="12" t="d">
        <x:v>2027-11-01T00:00:00.000Z</x:v>
      </x:c>
      <x:c r="N6" s="12" t="d">
        <x:v>2027-12-01T00:00:00.000Z</x:v>
      </x:c>
    </x:row>
    <x:row r="7" ht="23" customHeight="1">
      <x:c r="A7" s="1"/>
      <x:c r="B7" s="1" t="str">
        <x:v>Opening checking (January input)</x:v>
      </x:c>
      <x:c r="C7" s="15" t="n">
        <x:v>2000</x:v>
      </x:c>
      <x:c r="D7" s="7" t="str">
        <x:v>January only</x:v>
      </x:c>
      <x:c r="E7" s="7"/>
      <x:c r="F7" s="7"/>
      <x:c r="G7" s="7"/>
      <x:c r="H7" s="7"/>
      <x:c r="I7" s="7"/>
      <x:c r="J7" s="7"/>
      <x:c r="K7" s="7"/>
      <x:c r="L7" s="7"/>
      <x:c r="M7" s="7"/>
      <x:c r="N7" s="7"/>
    </x:row>
    <x:row r="8" ht="23" customHeight="1">
      <x:c r="A8" s="1"/>
      <x:c r="B8" s="1" t="str">
        <x:v>Opening savings (January input)</x:v>
      </x:c>
      <x:c r="C8" s="15" t="n">
        <x:v>1200</x:v>
      </x:c>
      <x:c r="D8" s="7" t="str">
        <x:v>January only</x:v>
      </x:c>
      <x:c r="E8" s="7"/>
      <x:c r="F8" s="7"/>
      <x:c r="G8" s="7"/>
      <x:c r="H8" s="7"/>
      <x:c r="I8" s="7"/>
      <x:c r="J8" s="7"/>
      <x:c r="K8" s="7"/>
      <x:c r="L8" s="7"/>
      <x:c r="M8" s="7"/>
      <x:c r="N8" s="7"/>
    </x:row>
    <x:row r="9" ht="23" customHeight="1">
      <x:c r="A9" s="1"/>
      <x:c r="B9" s="1"/>
      <x:c r="C9" s="7"/>
      <x:c r="D9" s="7"/>
      <x:c r="E9" s="7"/>
      <x:c r="F9" s="7"/>
      <x:c r="G9" s="7"/>
      <x:c r="H9" s="7"/>
      <x:c r="I9" s="7"/>
      <x:c r="J9" s="7"/>
      <x:c r="K9" s="7"/>
      <x:c r="L9" s="7"/>
      <x:c r="M9" s="7"/>
      <x:c r="N9" s="7"/>
    </x:row>
    <x:row r="10" ht="23" customHeight="1">
      <x:c r="A10" s="1"/>
      <x:c r="B10" s="1" t="str">
        <x:v>Take-home income</x:v>
      </x:c>
      <x:c r="C10" s="15" t="n">
        <x:v>4000</x:v>
      </x:c>
      <x:c r="D10" s="15" t="n">
        <x:v>4000</x:v>
      </x:c>
      <x:c r="E10" s="15" t="n">
        <x:v>4000</x:v>
      </x:c>
      <x:c r="F10" s="15" t="n">
        <x:v>4000</x:v>
      </x:c>
      <x:c r="G10" s="15" t="n">
        <x:v>4000</x:v>
      </x:c>
      <x:c r="H10" s="15" t="n">
        <x:v>4000</x:v>
      </x:c>
      <x:c r="I10" s="15" t="n">
        <x:v>4000</x:v>
      </x:c>
      <x:c r="J10" s="15" t="n">
        <x:v>4000</x:v>
      </x:c>
      <x:c r="K10" s="15" t="n">
        <x:v>4000</x:v>
      </x:c>
      <x:c r="L10" s="15" t="n">
        <x:v>4000</x:v>
      </x:c>
      <x:c r="M10" s="15" t="n">
        <x:v>4000</x:v>
      </x:c>
      <x:c r="N10" s="15" t="n">
        <x:v>4000</x:v>
      </x:c>
    </x:row>
    <x:row r="11" ht="23" customHeight="1">
      <x:c r="A11" s="1"/>
      <x:c r="B11" s="1"/>
      <x:c r="C11" s="7"/>
      <x:c r="D11" s="7"/>
      <x:c r="E11" s="7"/>
      <x:c r="F11" s="7"/>
      <x:c r="G11" s="7"/>
      <x:c r="H11" s="7"/>
      <x:c r="I11" s="7"/>
      <x:c r="J11" s="7"/>
      <x:c r="K11" s="7"/>
      <x:c r="L11" s="7"/>
      <x:c r="M11" s="7"/>
      <x:c r="N11" s="7"/>
    </x:row>
    <x:row r="12" ht="23" customHeight="1">
      <x:c r="A12" s="1"/>
      <x:c r="B12" s="1" t="str">
        <x:v>Rent and utilities</x:v>
      </x:c>
      <x:c r="C12" s="15" t="n">
        <x:v>1450</x:v>
      </x:c>
      <x:c r="D12" s="15" t="n">
        <x:v>1450</x:v>
      </x:c>
      <x:c r="E12" s="15" t="n">
        <x:v>1450</x:v>
      </x:c>
      <x:c r="F12" s="15" t="n">
        <x:v>1450</x:v>
      </x:c>
      <x:c r="G12" s="15" t="n">
        <x:v>1450</x:v>
      </x:c>
      <x:c r="H12" s="15" t="n">
        <x:v>1450</x:v>
      </x:c>
      <x:c r="I12" s="15" t="n">
        <x:v>1450</x:v>
      </x:c>
      <x:c r="J12" s="15" t="n">
        <x:v>1450</x:v>
      </x:c>
      <x:c r="K12" s="15" t="n">
        <x:v>1450</x:v>
      </x:c>
      <x:c r="L12" s="15" t="n">
        <x:v>1450</x:v>
      </x:c>
      <x:c r="M12" s="15" t="n">
        <x:v>1450</x:v>
      </x:c>
      <x:c r="N12" s="15" t="n">
        <x:v>1450</x:v>
      </x:c>
    </x:row>
    <x:row r="13" ht="23" customHeight="1">
      <x:c r="A13" s="1"/>
      <x:c r="B13" s="1" t="str">
        <x:v>Groceries</x:v>
      </x:c>
      <x:c r="C13" s="15" t="n">
        <x:v>350</x:v>
      </x:c>
      <x:c r="D13" s="15" t="n">
        <x:v>350</x:v>
      </x:c>
      <x:c r="E13" s="15" t="n">
        <x:v>350</x:v>
      </x:c>
      <x:c r="F13" s="15" t="n">
        <x:v>350</x:v>
      </x:c>
      <x:c r="G13" s="15" t="n">
        <x:v>350</x:v>
      </x:c>
      <x:c r="H13" s="15" t="n">
        <x:v>350</x:v>
      </x:c>
      <x:c r="I13" s="15" t="n">
        <x:v>350</x:v>
      </x:c>
      <x:c r="J13" s="15" t="n">
        <x:v>350</x:v>
      </x:c>
      <x:c r="K13" s="15" t="n">
        <x:v>350</x:v>
      </x:c>
      <x:c r="L13" s="15" t="n">
        <x:v>350</x:v>
      </x:c>
      <x:c r="M13" s="15" t="n">
        <x:v>350</x:v>
      </x:c>
      <x:c r="N13" s="15" t="n">
        <x:v>350</x:v>
      </x:c>
    </x:row>
    <x:row r="14" ht="23" customHeight="1">
      <x:c r="A14" s="1"/>
      <x:c r="B14" s="1" t="str">
        <x:v>Transport</x:v>
      </x:c>
      <x:c r="C14" s="15" t="n">
        <x:v>250</x:v>
      </x:c>
      <x:c r="D14" s="15" t="n">
        <x:v>250</x:v>
      </x:c>
      <x:c r="E14" s="15" t="n">
        <x:v>250</x:v>
      </x:c>
      <x:c r="F14" s="15" t="n">
        <x:v>250</x:v>
      </x:c>
      <x:c r="G14" s="15" t="n">
        <x:v>250</x:v>
      </x:c>
      <x:c r="H14" s="15" t="n">
        <x:v>250</x:v>
      </x:c>
      <x:c r="I14" s="15" t="n">
        <x:v>250</x:v>
      </x:c>
      <x:c r="J14" s="15" t="n">
        <x:v>250</x:v>
      </x:c>
      <x:c r="K14" s="15" t="n">
        <x:v>250</x:v>
      </x:c>
      <x:c r="L14" s="15" t="n">
        <x:v>250</x:v>
      </x:c>
      <x:c r="M14" s="15" t="n">
        <x:v>250</x:v>
      </x:c>
      <x:c r="N14" s="15" t="n">
        <x:v>250</x:v>
      </x:c>
    </x:row>
    <x:row r="15" ht="23" customHeight="1">
      <x:c r="A15" s="1"/>
      <x:c r="B15" s="1" t="str">
        <x:v>Insurance and phone</x:v>
      </x:c>
      <x:c r="C15" s="15" t="n">
        <x:v>200</x:v>
      </x:c>
      <x:c r="D15" s="15" t="n">
        <x:v>200</x:v>
      </x:c>
      <x:c r="E15" s="15" t="n">
        <x:v>200</x:v>
      </x:c>
      <x:c r="F15" s="15" t="n">
        <x:v>200</x:v>
      </x:c>
      <x:c r="G15" s="15" t="n">
        <x:v>200</x:v>
      </x:c>
      <x:c r="H15" s="15" t="n">
        <x:v>200</x:v>
      </x:c>
      <x:c r="I15" s="15" t="n">
        <x:v>200</x:v>
      </x:c>
      <x:c r="J15" s="15" t="n">
        <x:v>200</x:v>
      </x:c>
      <x:c r="K15" s="15" t="n">
        <x:v>200</x:v>
      </x:c>
      <x:c r="L15" s="15" t="n">
        <x:v>200</x:v>
      </x:c>
      <x:c r="M15" s="15" t="n">
        <x:v>200</x:v>
      </x:c>
      <x:c r="N15" s="15" t="n">
        <x:v>200</x:v>
      </x:c>
    </x:row>
    <x:row r="16" ht="23" customHeight="1">
      <x:c r="A16" s="1"/>
      <x:c r="B16" s="1" t="str">
        <x:v>Student-loan cash payment</x:v>
      </x:c>
      <x:c r="C16" s="15" t="n">
        <x:v>250</x:v>
      </x:c>
      <x:c r="D16" s="15" t="n">
        <x:v>250</x:v>
      </x:c>
      <x:c r="E16" s="15" t="n">
        <x:v>250</x:v>
      </x:c>
      <x:c r="F16" s="15" t="n">
        <x:v>250</x:v>
      </x:c>
      <x:c r="G16" s="15" t="n">
        <x:v>250</x:v>
      </x:c>
      <x:c r="H16" s="15" t="n">
        <x:v>250</x:v>
      </x:c>
      <x:c r="I16" s="15" t="n">
        <x:v>250</x:v>
      </x:c>
      <x:c r="J16" s="15" t="n">
        <x:v>250</x:v>
      </x:c>
      <x:c r="K16" s="15" t="n">
        <x:v>250</x:v>
      </x:c>
      <x:c r="L16" s="15" t="n">
        <x:v>250</x:v>
      </x:c>
      <x:c r="M16" s="15" t="n">
        <x:v>250</x:v>
      </x:c>
      <x:c r="N16" s="15" t="n">
        <x:v>250</x:v>
      </x:c>
    </x:row>
    <x:row r="17" ht="23" customHeight="1">
      <x:c r="A17" s="1"/>
      <x:c r="B17" s="1" t="str">
        <x:v>Credit-card cash payment</x:v>
      </x:c>
      <x:c r="C17" s="15" t="n">
        <x:v>100</x:v>
      </x:c>
      <x:c r="D17" s="15" t="n">
        <x:v>100</x:v>
      </x:c>
      <x:c r="E17" s="15" t="n">
        <x:v>100</x:v>
      </x:c>
      <x:c r="F17" s="15" t="n">
        <x:v>100</x:v>
      </x:c>
      <x:c r="G17" s="15" t="n">
        <x:v>100</x:v>
      </x:c>
      <x:c r="H17" s="15" t="n">
        <x:v>100</x:v>
      </x:c>
      <x:c r="I17" s="15" t="n">
        <x:v>100</x:v>
      </x:c>
      <x:c r="J17" s="15" t="n">
        <x:v>100</x:v>
      </x:c>
      <x:c r="K17" s="15" t="n">
        <x:v>100</x:v>
      </x:c>
      <x:c r="L17" s="15" t="n">
        <x:v>100</x:v>
      </x:c>
      <x:c r="M17" s="15" t="n">
        <x:v>100</x:v>
      </x:c>
      <x:c r="N17" s="15" t="n">
        <x:v>100</x:v>
      </x:c>
    </x:row>
    <x:row r="18" ht="23" customHeight="1">
      <x:c r="A18" s="1"/>
      <x:c r="B18" s="1" t="str">
        <x:v>Flexible spending</x:v>
      </x:c>
      <x:c r="C18" s="15" t="n">
        <x:v>500</x:v>
      </x:c>
      <x:c r="D18" s="15" t="n">
        <x:v>500</x:v>
      </x:c>
      <x:c r="E18" s="15" t="n">
        <x:v>500</x:v>
      </x:c>
      <x:c r="F18" s="15" t="n">
        <x:v>500</x:v>
      </x:c>
      <x:c r="G18" s="15" t="n">
        <x:v>500</x:v>
      </x:c>
      <x:c r="H18" s="15" t="n">
        <x:v>500</x:v>
      </x:c>
      <x:c r="I18" s="15" t="n">
        <x:v>500</x:v>
      </x:c>
      <x:c r="J18" s="15" t="n">
        <x:v>500</x:v>
      </x:c>
      <x:c r="K18" s="15" t="n">
        <x:v>500</x:v>
      </x:c>
      <x:c r="L18" s="15" t="n">
        <x:v>500</x:v>
      </x:c>
      <x:c r="M18" s="15" t="n">
        <x:v>500</x:v>
      </x:c>
      <x:c r="N18" s="15" t="n">
        <x:v>500</x:v>
      </x:c>
    </x:row>
    <x:row r="19" ht="23" customHeight="1">
      <x:c r="A19" s="1"/>
      <x:c r="B19" s="1" t="str">
        <x:v>Irregular cash spending</x:v>
      </x:c>
      <x:c r="C19" s="15" t="n">
        <x:v>200</x:v>
      </x:c>
      <x:c r="D19" s="15" t="n">
        <x:v>200</x:v>
      </x:c>
      <x:c r="E19" s="15" t="n">
        <x:v>200</x:v>
      </x:c>
      <x:c r="F19" s="15" t="n">
        <x:v>200</x:v>
      </x:c>
      <x:c r="G19" s="15" t="n">
        <x:v>200</x:v>
      </x:c>
      <x:c r="H19" s="15" t="n">
        <x:v>200</x:v>
      </x:c>
      <x:c r="I19" s="15" t="n">
        <x:v>200</x:v>
      </x:c>
      <x:c r="J19" s="15" t="n">
        <x:v>200</x:v>
      </x:c>
      <x:c r="K19" s="15" t="n">
        <x:v>200</x:v>
      </x:c>
      <x:c r="L19" s="15" t="n">
        <x:v>200</x:v>
      </x:c>
      <x:c r="M19" s="15" t="n">
        <x:v>200</x:v>
      </x:c>
      <x:c r="N19" s="15" t="n">
        <x:v>200</x:v>
      </x:c>
    </x:row>
    <x:row r="20" ht="23" customHeight="1">
      <x:c r="A20" s="1"/>
      <x:c r="B20" s="1"/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</x:row>
    <x:row r="21" ht="23" customHeight="1">
      <x:c r="A21" s="1"/>
      <x:c r="B21" s="17" t="str">
        <x:v>Total recurring cash expenses</x:v>
      </x:c>
      <x:c r="C21" s="18" t="n">
        <x:f>SUM(C12:C19)</x:f>
        <x:v>3300</x:v>
      </x:c>
      <x:c r="D21" s="18" t="n">
        <x:f>SUM(D12:D19)</x:f>
        <x:v>3300</x:v>
      </x:c>
      <x:c r="E21" s="18" t="n">
        <x:f>SUM(E12:E19)</x:f>
        <x:v>3300</x:v>
      </x:c>
      <x:c r="F21" s="18" t="n">
        <x:f>SUM(F12:F19)</x:f>
        <x:v>3300</x:v>
      </x:c>
      <x:c r="G21" s="18" t="n">
        <x:f>SUM(G12:G19)</x:f>
        <x:v>3300</x:v>
      </x:c>
      <x:c r="H21" s="18" t="n">
        <x:f>SUM(H12:H19)</x:f>
        <x:v>3300</x:v>
      </x:c>
      <x:c r="I21" s="18" t="n">
        <x:f>SUM(I12:I19)</x:f>
        <x:v>3300</x:v>
      </x:c>
      <x:c r="J21" s="18" t="n">
        <x:f>SUM(J12:J19)</x:f>
        <x:v>3300</x:v>
      </x:c>
      <x:c r="K21" s="18" t="n">
        <x:f>SUM(K12:K19)</x:f>
        <x:v>3300</x:v>
      </x:c>
      <x:c r="L21" s="18" t="n">
        <x:f>SUM(L12:L19)</x:f>
        <x:v>3300</x:v>
      </x:c>
      <x:c r="M21" s="18" t="n">
        <x:f>SUM(M12:M19)</x:f>
        <x:v>3300</x:v>
      </x:c>
      <x:c r="N21" s="18" t="n">
        <x:f>SUM(N12:N19)</x:f>
        <x:v>3300</x:v>
      </x:c>
    </x:row>
    <x:row r="22" ht="23" customHeight="1">
      <x:c r="A22" s="1"/>
      <x:c r="B22" s="1" t="str">
        <x:v>One-time moving payment</x:v>
      </x:c>
      <x:c r="C22" s="15" t="n">
        <x:v>0</x:v>
      </x:c>
      <x:c r="D22" s="15" t="n">
        <x:v>0</x:v>
      </x:c>
      <x:c r="E22" s="15" t="n">
        <x:v>0</x:v>
      </x:c>
      <x:c r="F22" s="15" t="n">
        <x:v>0</x:v>
      </x:c>
      <x:c r="G22" s="15" t="n">
        <x:v>0</x:v>
      </x:c>
      <x:c r="H22" s="15" t="n">
        <x:v>0</x:v>
      </x:c>
      <x:c r="I22" s="15" t="n">
        <x:v>0</x:v>
      </x:c>
      <x:c r="J22" s="15" t="n">
        <x:v>2000</x:v>
      </x:c>
      <x:c r="K22" s="15" t="n">
        <x:v>0</x:v>
      </x:c>
      <x:c r="L22" s="15" t="n">
        <x:v>0</x:v>
      </x:c>
      <x:c r="M22" s="15" t="n">
        <x:v>0</x:v>
      </x:c>
      <x:c r="N22" s="15" t="n">
        <x:v>0</x:v>
      </x:c>
    </x:row>
    <x:row r="23" ht="23" customHeight="1">
      <x:c r="A23" s="1"/>
      <x:c r="B23" s="1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</x:row>
    <x:row r="24" ht="23" customHeight="1">
      <x:c r="A24" s="1"/>
      <x:c r="B24" s="17" t="str">
        <x:v>Net external cash flow</x:v>
      </x:c>
      <x:c r="C24" s="18" t="n">
        <x:f>C10-C21-C22</x:f>
        <x:v>700</x:v>
      </x:c>
      <x:c r="D24" s="18" t="n">
        <x:f>D10-D21-D22</x:f>
        <x:v>700</x:v>
      </x:c>
      <x:c r="E24" s="18" t="n">
        <x:f>E10-E21-E22</x:f>
        <x:v>700</x:v>
      </x:c>
      <x:c r="F24" s="18" t="n">
        <x:f>F10-F21-F22</x:f>
        <x:v>700</x:v>
      </x:c>
      <x:c r="G24" s="18" t="n">
        <x:f>G10-G21-G22</x:f>
        <x:v>700</x:v>
      </x:c>
      <x:c r="H24" s="18" t="n">
        <x:f>H10-H21-H22</x:f>
        <x:v>700</x:v>
      </x:c>
      <x:c r="I24" s="18" t="n">
        <x:f>I10-I21-I22</x:f>
        <x:v>700</x:v>
      </x:c>
      <x:c r="J24" s="18" t="n">
        <x:f>J10-J21-J22</x:f>
        <x:v>-1300</x:v>
      </x:c>
      <x:c r="K24" s="18" t="n">
        <x:f>K10-K21-K22</x:f>
        <x:v>700</x:v>
      </x:c>
      <x:c r="L24" s="18" t="n">
        <x:f>L10-L21-L22</x:f>
        <x:v>700</x:v>
      </x:c>
      <x:c r="M24" s="18" t="n">
        <x:f>M10-M21-M22</x:f>
        <x:v>700</x:v>
      </x:c>
      <x:c r="N24" s="18" t="n">
        <x:f>N10-N21-N22</x:f>
        <x:v>700</x:v>
      </x:c>
    </x:row>
    <x:row r="25" ht="23" customHeight="1">
      <x:c r="A25" s="1"/>
      <x:c r="B25" s="1" t="str">
        <x:v>Transfer from checking to savings</x:v>
      </x:c>
      <x:c r="C25" s="15" t="n">
        <x:v>400</x:v>
      </x:c>
      <x:c r="D25" s="15" t="n">
        <x:v>400</x:v>
      </x:c>
      <x:c r="E25" s="15" t="n">
        <x:v>400</x:v>
      </x:c>
      <x:c r="F25" s="15" t="n">
        <x:v>400</x:v>
      </x:c>
      <x:c r="G25" s="15" t="n">
        <x:v>400</x:v>
      </x:c>
      <x:c r="H25" s="15" t="n">
        <x:v>400</x:v>
      </x:c>
      <x:c r="I25" s="15" t="n">
        <x:v>400</x:v>
      </x:c>
      <x:c r="J25" s="15" t="n">
        <x:v>400</x:v>
      </x:c>
      <x:c r="K25" s="15" t="n">
        <x:v>400</x:v>
      </x:c>
      <x:c r="L25" s="15" t="n">
        <x:v>400</x:v>
      </x:c>
      <x:c r="M25" s="15" t="n">
        <x:v>400</x:v>
      </x:c>
      <x:c r="N25" s="15" t="n">
        <x:v>400</x:v>
      </x:c>
    </x:row>
    <x:row r="26" ht="23" customHeight="1">
      <x:c r="A26" s="1"/>
      <x:c r="B26" s="1" t="str">
        <x:v>Net change in checking</x:v>
      </x:c>
      <x:c r="C26" s="7" t="n">
        <x:f>C24-C25</x:f>
        <x:v>300</x:v>
      </x:c>
      <x:c r="D26" s="7" t="n">
        <x:f>D24-D25</x:f>
        <x:v>300</x:v>
      </x:c>
      <x:c r="E26" s="7" t="n">
        <x:f>E24-E25</x:f>
        <x:v>300</x:v>
      </x:c>
      <x:c r="F26" s="7" t="n">
        <x:f>F24-F25</x:f>
        <x:v>300</x:v>
      </x:c>
      <x:c r="G26" s="7" t="n">
        <x:f>G24-G25</x:f>
        <x:v>300</x:v>
      </x:c>
      <x:c r="H26" s="7" t="n">
        <x:f>H24-H25</x:f>
        <x:v>300</x:v>
      </x:c>
      <x:c r="I26" s="7" t="n">
        <x:f>I24-I25</x:f>
        <x:v>300</x:v>
      </x:c>
      <x:c r="J26" s="7" t="n">
        <x:f>J24-J25</x:f>
        <x:v>-1700</x:v>
      </x:c>
      <x:c r="K26" s="7" t="n">
        <x:f>K24-K25</x:f>
        <x:v>300</x:v>
      </x:c>
      <x:c r="L26" s="7" t="n">
        <x:f>L24-L25</x:f>
        <x:v>300</x:v>
      </x:c>
      <x:c r="M26" s="7" t="n">
        <x:f>M24-M25</x:f>
        <x:v>300</x:v>
      </x:c>
      <x:c r="N26" s="7" t="n">
        <x:f>N24-N25</x:f>
        <x:v>300</x:v>
      </x:c>
    </x:row>
    <x:row r="27" ht="23" customHeight="1">
      <x:c r="A27" s="1"/>
      <x:c r="B27" s="17" t="str">
        <x:v>Ending checking</x:v>
      </x:c>
      <x:c r="C27" s="18" t="n">
        <x:f>$C$7+C26</x:f>
        <x:v>2300</x:v>
      </x:c>
      <x:c r="D27" s="18" t="n">
        <x:f>C27+D26</x:f>
        <x:v>2600</x:v>
      </x:c>
      <x:c r="E27" s="18" t="n">
        <x:f>D27+E26</x:f>
        <x:v>2900</x:v>
      </x:c>
      <x:c r="F27" s="18" t="n">
        <x:f>E27+F26</x:f>
        <x:v>3200</x:v>
      </x:c>
      <x:c r="G27" s="18" t="n">
        <x:f>F27+G26</x:f>
        <x:v>3500</x:v>
      </x:c>
      <x:c r="H27" s="18" t="n">
        <x:f>G27+H26</x:f>
        <x:v>3800</x:v>
      </x:c>
      <x:c r="I27" s="18" t="n">
        <x:f>H27+I26</x:f>
        <x:v>4100</x:v>
      </x:c>
      <x:c r="J27" s="18" t="n">
        <x:f>I27+J26</x:f>
        <x:v>2400</x:v>
      </x:c>
      <x:c r="K27" s="18" t="n">
        <x:f>J27+K26</x:f>
        <x:v>2700</x:v>
      </x:c>
      <x:c r="L27" s="18" t="n">
        <x:f>K27+L26</x:f>
        <x:v>3000</x:v>
      </x:c>
      <x:c r="M27" s="18" t="n">
        <x:f>L27+M26</x:f>
        <x:v>3300</x:v>
      </x:c>
      <x:c r="N27" s="18" t="n">
        <x:f>M27+N26</x:f>
        <x:v>3600</x:v>
      </x:c>
    </x:row>
    <x:row r="28" ht="23" customHeight="1">
      <x:c r="A28" s="1"/>
      <x:c r="B28" s="1"/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</x:row>
    <x:row r="29" ht="23" customHeight="1">
      <x:c r="A29" s="1"/>
      <x:c r="B29" s="1" t="str">
        <x:v>Opening savings balance</x:v>
      </x:c>
      <x:c r="C29" s="7" t="n">
        <x:f>$C$8</x:f>
        <x:v>1200</x:v>
      </x:c>
      <x:c r="D29" s="7" t="n">
        <x:f>C31</x:f>
        <x:v>1600</x:v>
      </x:c>
      <x:c r="E29" s="7" t="n">
        <x:f>D31</x:f>
        <x:v>2000</x:v>
      </x:c>
      <x:c r="F29" s="7" t="n">
        <x:f>E31</x:f>
        <x:v>2400</x:v>
      </x:c>
      <x:c r="G29" s="7" t="n">
        <x:f>F31</x:f>
        <x:v>2800</x:v>
      </x:c>
      <x:c r="H29" s="7" t="n">
        <x:f>G31</x:f>
        <x:v>3200</x:v>
      </x:c>
      <x:c r="I29" s="7" t="n">
        <x:f>H31</x:f>
        <x:v>3600</x:v>
      </x:c>
      <x:c r="J29" s="7" t="n">
        <x:f>I31</x:f>
        <x:v>4000</x:v>
      </x:c>
      <x:c r="K29" s="7" t="n">
        <x:f>J31</x:f>
        <x:v>4400</x:v>
      </x:c>
      <x:c r="L29" s="7" t="n">
        <x:f>K31</x:f>
        <x:v>4800</x:v>
      </x:c>
      <x:c r="M29" s="7" t="n">
        <x:f>L31</x:f>
        <x:v>5200</x:v>
      </x:c>
      <x:c r="N29" s="7" t="n">
        <x:f>M31</x:f>
        <x:v>5600</x:v>
      </x:c>
    </x:row>
    <x:row r="30" ht="23" customHeight="1">
      <x:c r="A30" s="1"/>
      <x:c r="B30" s="1" t="str">
        <x:v>Net change in savings</x:v>
      </x:c>
      <x:c r="C30" s="7" t="n">
        <x:f>C25</x:f>
        <x:v>400</x:v>
      </x:c>
      <x:c r="D30" s="7" t="n">
        <x:f>D25</x:f>
        <x:v>400</x:v>
      </x:c>
      <x:c r="E30" s="7" t="n">
        <x:f>E25</x:f>
        <x:v>400</x:v>
      </x:c>
      <x:c r="F30" s="7" t="n">
        <x:f>F25</x:f>
        <x:v>400</x:v>
      </x:c>
      <x:c r="G30" s="7" t="n">
        <x:f>G25</x:f>
        <x:v>400</x:v>
      </x:c>
      <x:c r="H30" s="7" t="n">
        <x:f>H25</x:f>
        <x:v>400</x:v>
      </x:c>
      <x:c r="I30" s="7" t="n">
        <x:f>I25</x:f>
        <x:v>400</x:v>
      </x:c>
      <x:c r="J30" s="7" t="n">
        <x:f>J25</x:f>
        <x:v>400</x:v>
      </x:c>
      <x:c r="K30" s="7" t="n">
        <x:f>K25</x:f>
        <x:v>400</x:v>
      </x:c>
      <x:c r="L30" s="7" t="n">
        <x:f>L25</x:f>
        <x:v>400</x:v>
      </x:c>
      <x:c r="M30" s="7" t="n">
        <x:f>M25</x:f>
        <x:v>400</x:v>
      </x:c>
      <x:c r="N30" s="7" t="n">
        <x:f>N25</x:f>
        <x:v>400</x:v>
      </x:c>
    </x:row>
    <x:row r="31" ht="23" customHeight="1">
      <x:c r="A31" s="1"/>
      <x:c r="B31" s="17" t="str">
        <x:v>Ending savings</x:v>
      </x:c>
      <x:c r="C31" s="18" t="n">
        <x:f>SUM(C29:C30)</x:f>
        <x:v>1600</x:v>
      </x:c>
      <x:c r="D31" s="18" t="n">
        <x:f>SUM(D29:D30)</x:f>
        <x:v>2000</x:v>
      </x:c>
      <x:c r="E31" s="18" t="n">
        <x:f>SUM(E29:E30)</x:f>
        <x:v>2400</x:v>
      </x:c>
      <x:c r="F31" s="18" t="n">
        <x:f>SUM(F29:F30)</x:f>
        <x:v>2800</x:v>
      </x:c>
      <x:c r="G31" s="18" t="n">
        <x:f>SUM(G29:G30)</x:f>
        <x:v>3200</x:v>
      </x:c>
      <x:c r="H31" s="18" t="n">
        <x:f>SUM(H29:H30)</x:f>
        <x:v>3600</x:v>
      </x:c>
      <x:c r="I31" s="18" t="n">
        <x:f>SUM(I29:I30)</x:f>
        <x:v>4000</x:v>
      </x:c>
      <x:c r="J31" s="18" t="n">
        <x:f>SUM(J29:J30)</x:f>
        <x:v>4400</x:v>
      </x:c>
      <x:c r="K31" s="18" t="n">
        <x:f>SUM(K29:K30)</x:f>
        <x:v>4800</x:v>
      </x:c>
      <x:c r="L31" s="18" t="n">
        <x:f>SUM(L29:L30)</x:f>
        <x:v>5200</x:v>
      </x:c>
      <x:c r="M31" s="18" t="n">
        <x:f>SUM(M29:M30)</x:f>
        <x:v>5600</x:v>
      </x:c>
      <x:c r="N31" s="18" t="n">
        <x:f>SUM(N29:N30)</x:f>
        <x:v>6000</x:v>
      </x:c>
    </x:row>
    <x:row r="32" ht="23" customHeight="1">
      <x:c r="A32" s="1"/>
      <x:c r="B32" s="17" t="str">
        <x:v>Combined ending cash</x:v>
      </x:c>
      <x:c r="C32" s="18" t="n">
        <x:f>SUM(C27,C31)</x:f>
        <x:v>3900</x:v>
      </x:c>
      <x:c r="D32" s="18" t="n">
        <x:f>SUM(D27,D31)</x:f>
        <x:v>4600</x:v>
      </x:c>
      <x:c r="E32" s="18" t="n">
        <x:f>SUM(E27,E31)</x:f>
        <x:v>5300</x:v>
      </x:c>
      <x:c r="F32" s="18" t="n">
        <x:f>SUM(F27,F31)</x:f>
        <x:v>6000</x:v>
      </x:c>
      <x:c r="G32" s="18" t="n">
        <x:f>SUM(G27,G31)</x:f>
        <x:v>6700</x:v>
      </x:c>
      <x:c r="H32" s="18" t="n">
        <x:f>SUM(H27,H31)</x:f>
        <x:v>7400</x:v>
      </x:c>
      <x:c r="I32" s="18" t="n">
        <x:f>SUM(I27,I31)</x:f>
        <x:v>8100</x:v>
      </x:c>
      <x:c r="J32" s="18" t="n">
        <x:f>SUM(J27,J31)</x:f>
        <x:v>6800</x:v>
      </x:c>
      <x:c r="K32" s="18" t="n">
        <x:f>SUM(K27,K31)</x:f>
        <x:v>7500</x:v>
      </x:c>
      <x:c r="L32" s="18" t="n">
        <x:f>SUM(L27,L31)</x:f>
        <x:v>8200</x:v>
      </x:c>
      <x:c r="M32" s="18" t="n">
        <x:f>SUM(M27,M31)</x:f>
        <x:v>8900</x:v>
      </x:c>
      <x:c r="N32" s="18" t="n">
        <x:f>SUM(N27,N31)</x:f>
        <x:v>9600</x:v>
      </x:c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</x:row>
    <x:row r="34" ht="23" customHeight="1">
      <x:c r="A34" s="1"/>
      <x:c r="B34" s="6" t="str">
        <x:v>Reconciliation checks (zero expected)</x:v>
      </x:c>
      <x:c r="C34" s="20"/>
      <x:c r="D34" s="20"/>
      <x:c r="E34" s="20"/>
      <x:c r="F34" s="20"/>
      <x:c r="G34" s="20"/>
      <x:c r="H34" s="20"/>
      <x:c r="I34" s="20"/>
      <x:c r="J34" s="20"/>
      <x:c r="K34" s="20"/>
      <x:c r="L34" s="20"/>
      <x:c r="M34" s="20"/>
      <x:c r="N34" s="20"/>
    </x:row>
    <x:row r="35" ht="23" customHeight="1">
      <x:c r="A35" s="1"/>
      <x:c r="B35" s="1" t="str">
        <x:v>Cash reconciliation difference</x:v>
      </x:c>
      <x:c r="C35" s="16" t="n">
        <x:f>C32-SUM($C$7:$C$8)-C24</x:f>
        <x:v>0</x:v>
      </x:c>
      <x:c r="D35" s="16" t="n">
        <x:f>D32-C32-D24</x:f>
        <x:v>0</x:v>
      </x:c>
      <x:c r="E35" s="16" t="n">
        <x:f>E32-D32-E24</x:f>
        <x:v>0</x:v>
      </x:c>
      <x:c r="F35" s="16" t="n">
        <x:f>F32-E32-F24</x:f>
        <x:v>0</x:v>
      </x:c>
      <x:c r="G35" s="16" t="n">
        <x:f>G32-F32-G24</x:f>
        <x:v>0</x:v>
      </x:c>
      <x:c r="H35" s="16" t="n">
        <x:f>H32-G32-H24</x:f>
        <x:v>0</x:v>
      </x:c>
      <x:c r="I35" s="16" t="n">
        <x:f>I32-H32-I24</x:f>
        <x:v>0</x:v>
      </x:c>
      <x:c r="J35" s="16" t="n">
        <x:f>J32-I32-J24</x:f>
        <x:v>0</x:v>
      </x:c>
      <x:c r="K35" s="16" t="n">
        <x:f>K32-J32-K24</x:f>
        <x:v>0</x:v>
      </x:c>
      <x:c r="L35" s="16" t="n">
        <x:f>L32-K32-L24</x:f>
        <x:v>0</x:v>
      </x:c>
      <x:c r="M35" s="16" t="n">
        <x:f>M32-L32-M24</x:f>
        <x:v>0</x:v>
      </x:c>
      <x:c r="N35" s="16" t="n">
        <x:f>N32-M32-N24</x:f>
        <x:v>0</x:v>
      </x:c>
    </x:row>
    <x:row r="36" ht="23" customHeight="1">
      <x:c r="A36" s="1"/>
      <x:c r="B36" s="1" t="str">
        <x:v>Transfer cancellation difference</x:v>
      </x:c>
      <x:c r="C36" s="16" t="n">
        <x:f>C26+C30-C24</x:f>
        <x:v>0</x:v>
      </x:c>
      <x:c r="D36" s="16" t="n">
        <x:f>D26+D30-D24</x:f>
        <x:v>0</x:v>
      </x:c>
      <x:c r="E36" s="16" t="n">
        <x:f>E26+E30-E24</x:f>
        <x:v>0</x:v>
      </x:c>
      <x:c r="F36" s="16" t="n">
        <x:f>F26+F30-F24</x:f>
        <x:v>0</x:v>
      </x:c>
      <x:c r="G36" s="16" t="n">
        <x:f>G26+G30-G24</x:f>
        <x:v>0</x:v>
      </x:c>
      <x:c r="H36" s="16" t="n">
        <x:f>H26+H30-H24</x:f>
        <x:v>0</x:v>
      </x:c>
      <x:c r="I36" s="16" t="n">
        <x:f>I26+I30-I24</x:f>
        <x:v>0</x:v>
      </x:c>
      <x:c r="J36" s="16" t="n">
        <x:f>J26+J30-J24</x:f>
        <x:v>0</x:v>
      </x:c>
      <x:c r="K36" s="16" t="n">
        <x:f>K26+K30-K24</x:f>
        <x:v>0</x:v>
      </x:c>
      <x:c r="L36" s="16" t="n">
        <x:f>L26+L30-L24</x:f>
        <x:v>0</x:v>
      </x:c>
      <x:c r="M36" s="16" t="n">
        <x:f>M26+M30-M24</x:f>
        <x:v>0</x:v>
      </x:c>
      <x:c r="N36" s="16" t="n">
        <x:f>N26+N30-N24</x:f>
        <x:v>0</x:v>
      </x:c>
    </x:row>
    <x:row r="37" ht="23" customHeight="1">
      <x:c r="A37" s="1"/>
      <x:c r="B37" s="1" t="str">
        <x:v>Checking funding status</x:v>
      </x:c>
      <x:c r="C37" s="1" t="str">
        <x:f>IF(C27&lt;0,"Shortfall","Funded")</x:f>
        <x:v>Funded</x:v>
      </x:c>
      <x:c r="D37" s="1" t="str">
        <x:f>IF(D27&lt;0,"Shortfall","Funded")</x:f>
        <x:v>Funded</x:v>
      </x:c>
      <x:c r="E37" s="1" t="str">
        <x:f>IF(E27&lt;0,"Shortfall","Funded")</x:f>
        <x:v>Funded</x:v>
      </x:c>
      <x:c r="F37" s="1" t="str">
        <x:f>IF(F27&lt;0,"Shortfall","Funded")</x:f>
        <x:v>Funded</x:v>
      </x:c>
      <x:c r="G37" s="1" t="str">
        <x:f>IF(G27&lt;0,"Shortfall","Funded")</x:f>
        <x:v>Funded</x:v>
      </x:c>
      <x:c r="H37" s="1" t="str">
        <x:f>IF(H27&lt;0,"Shortfall","Funded")</x:f>
        <x:v>Funded</x:v>
      </x:c>
      <x:c r="I37" s="1" t="str">
        <x:f>IF(I27&lt;0,"Shortfall","Funded")</x:f>
        <x:v>Funded</x:v>
      </x:c>
      <x:c r="J37" s="1" t="str">
        <x:f>IF(J27&lt;0,"Shortfall","Funded")</x:f>
        <x:v>Funded</x:v>
      </x:c>
      <x:c r="K37" s="1" t="str">
        <x:f>IF(K27&lt;0,"Shortfall","Funded")</x:f>
        <x:v>Funded</x:v>
      </x:c>
      <x:c r="L37" s="1" t="str">
        <x:f>IF(L27&lt;0,"Shortfall","Funded")</x:f>
        <x:v>Funded</x:v>
      </x:c>
      <x:c r="M37" s="1" t="str">
        <x:f>IF(M27&lt;0,"Shortfall","Funded")</x:f>
        <x:v>Funded</x:v>
      </x:c>
      <x:c r="N37" s="1" t="str">
        <x:f>IF(N27&lt;0,"Shortfall","Funded")</x:f>
        <x:v>Funded</x:v>
      </x:c>
    </x:row>
    <x:row r="38" ht="23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</x:row>
    <x:row r="39" ht="23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</x:row>
    <x:row r="40" ht="23" customHeight="1">
      <x:c r="A40" s="1"/>
      <x:c r="B40" s="1" t="str">
        <x:v>Model notes</x:v>
      </x:c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</x:row>
    <x:row r="41" ht="23" customHeight="1">
      <x:c r="A41" s="1"/>
      <x:c r="B41" s="4" t="str">
        <x:v>Inputs source: all figures are fictional assumptions created for this portfolio exercise. Income is paid monthly. The moving payment occurs in August. Irregular spending is actual assumed cash outflow, not a separate reserve transfer.</x:v>
      </x:c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</x:row>
    <x:row r="42" ht="23" customHeight="1">
      <x:c r="A42" s="1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  <x:c r="N42" s="4"/>
    </x:row>
    <x:row r="43" ht="23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</x:row>
    <x:row r="44" ht="23" customHeight="1">
      <x:c r="A44" s="1"/>
      <x:c r="B44" s="4" t="str">
        <x:v>Opening balances are January-only inputs. Transfers may exceed available checking and intentionally expose shortfalls. No automatic borrowing, interest, or savings withdrawal is assumed.</x:v>
      </x:c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</x:row>
    <x:row r="45" ht="23" customHeight="1">
      <x:c r="A45" s="1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</x:row>
    <x:row r="46" ht="23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</x:row>
    <x:row r="47" ht="23" customHeight="1">
      <x:c r="A47" s="1"/>
      <x:c r="B47" s="4" t="str">
        <x:v>Checks are diagnostics only: monthly combined cash must equal prior cash plus external net cash flow; internal transfers must cancel. Do not overwrite formula cells.</x:v>
      </x:c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  <x:c r="N47" s="4"/>
    </x:row>
    <x:row r="48" ht="23" customHeight="1">
      <x:c r="A48" s="1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  <x:c r="N48" s="4"/>
    </x:row>
    <x:row r="49" ht="23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</x:row>
    <x:row r="50" ht="23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</x:row>
    <x:row r="51" ht="23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</x:row>
    <x:row r="52" ht="23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</x:row>
    <x:row r="53" ht="23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</x:row>
    <x:row r="54" ht="23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</x:row>
    <x:row r="55" ht="23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</x:row>
  </x:sheetData>
  <x:mergeCells>
    <x:mergeCell ref="B3:N4"/>
    <x:mergeCell ref="B41:N42"/>
    <x:mergeCell ref="B44:N45"/>
    <x:mergeCell ref="B47:N48"/>
  </x:mergeCells>
  <x:conditionalFormatting sqref="C35:N35">
    <x:cfRule type="cellIs" dxfId="0" priority="1" operator="notEqual">
      <x:formula>0</x:formula>
    </x:cfRule>
  </x:conditionalFormatting>
  <x:conditionalFormatting sqref="C36:N36">
    <x:cfRule type="cellIs" dxfId="1" priority="2" operator="notEqual">
      <x:formula>0</x:formula>
    </x:cfRule>
  </x:conditionalFormatting>
  <x:conditionalFormatting sqref="C27:N27">
    <x:cfRule type="cellIs" dxfId="2" priority="3" operator="lessThan">
      <x:formula>0</x:formula>
    </x:cfRule>
  </x:conditionalFormatting>
  <x:dataValidations count="11">
    <x:dataValidation type="decimal" operator="greaterThanOrEqual" sqref="C10:N10">
      <x:formula1>0</x:formula1>
    </x:dataValidation>
    <x:dataValidation type="decimal" operator="greaterThanOrEqual" sqref="C12:N12">
      <x:formula1>0</x:formula1>
    </x:dataValidation>
    <x:dataValidation type="decimal" operator="greaterThanOrEqual" sqref="C13:N13">
      <x:formula1>0</x:formula1>
    </x:dataValidation>
    <x:dataValidation type="decimal" operator="greaterThanOrEqual" sqref="C14:N14">
      <x:formula1>0</x:formula1>
    </x:dataValidation>
    <x:dataValidation type="decimal" operator="greaterThanOrEqual" sqref="C15:N15">
      <x:formula1>0</x:formula1>
    </x:dataValidation>
    <x:dataValidation type="decimal" operator="greaterThanOrEqual" sqref="C16:N16">
      <x:formula1>0</x:formula1>
    </x:dataValidation>
    <x:dataValidation type="decimal" operator="greaterThanOrEqual" sqref="C17:N17">
      <x:formula1>0</x:formula1>
    </x:dataValidation>
    <x:dataValidation type="decimal" operator="greaterThanOrEqual" sqref="C18:N18">
      <x:formula1>0</x:formula1>
    </x:dataValidation>
    <x:dataValidation type="decimal" operator="greaterThanOrEqual" sqref="C19:N19">
      <x:formula1>0</x:formula1>
    </x:dataValidation>
    <x:dataValidation type="decimal" operator="greaterThanOrEqual" sqref="C22:N22">
      <x:formula1>0</x:formula1>
    </x:dataValidation>
    <x:dataValidation type="decimal" operator="greaterThanOrEqual" sqref="C25:N25">
      <x:formula1>0</x:formula1>
    </x:dataValidation>
  </x:dataValidations>
  <x:pageMargins left="0.7" right="0.7" top="0.75" bottom="0.75" header="0.3" footer="0.3"/>
</x:worksheet>
</file>